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75b17cbdf15f8806/Skrivbord/Sydsvenska Volleybollförbundet/Spelscheman 2021-22/"/>
    </mc:Choice>
  </mc:AlternateContent>
  <xr:revisionPtr revIDLastSave="289" documentId="13_ncr:1_{EDC92AD1-8D58-4633-B7A5-F54DA98676C2}" xr6:coauthVersionLast="47" xr6:coauthVersionMax="47" xr10:uidLastSave="{91E9C863-81BE-4902-9723-E94F7DC2B3B3}"/>
  <bookViews>
    <workbookView xWindow="-110" yWindow="-110" windowWidth="19420" windowHeight="10300" xr2:uid="{00000000-000D-0000-FFFF-FFFF00000000}"/>
  </bookViews>
  <sheets>
    <sheet name="5 lag (2 planer)" sheetId="1" r:id="rId1"/>
    <sheet name="manual rank only"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7" i="1" l="1"/>
  <c r="F36" i="1"/>
  <c r="D36" i="1"/>
  <c r="C36" i="1"/>
  <c r="E36" i="1"/>
  <c r="G36" i="1"/>
  <c r="H36" i="1"/>
  <c r="L36" i="1" s="1"/>
  <c r="C37" i="1"/>
  <c r="D37" i="1"/>
  <c r="E37" i="1"/>
  <c r="F37" i="1" s="1"/>
  <c r="G37" i="1"/>
  <c r="H37" i="1"/>
  <c r="C38" i="1"/>
  <c r="D38" i="1"/>
  <c r="E38" i="1"/>
  <c r="G38" i="1"/>
  <c r="H38" i="1"/>
  <c r="L38" i="1" s="1"/>
  <c r="C39" i="1"/>
  <c r="D39" i="1"/>
  <c r="E39" i="1"/>
  <c r="G39" i="1"/>
  <c r="H39" i="1"/>
  <c r="L39" i="1" s="1"/>
  <c r="C40" i="1"/>
  <c r="D40" i="1"/>
  <c r="E40" i="1"/>
  <c r="F40" i="1" s="1"/>
  <c r="G40" i="1"/>
  <c r="H40" i="1"/>
  <c r="L40" i="1" s="1"/>
  <c r="F39" i="1" l="1"/>
  <c r="F38" i="1"/>
  <c r="E33" i="1"/>
  <c r="E29" i="1"/>
  <c r="G33" i="1"/>
  <c r="G31" i="1"/>
  <c r="E17" i="1"/>
  <c r="G25" i="1"/>
  <c r="G23" i="1"/>
  <c r="C17" i="1"/>
  <c r="G29" i="1"/>
  <c r="G27" i="1"/>
  <c r="C15" i="1"/>
  <c r="G17" i="1"/>
  <c r="G15" i="1"/>
  <c r="E23" i="1"/>
  <c r="E21" i="1"/>
  <c r="G21" i="1"/>
  <c r="G19" i="1"/>
  <c r="C33" i="1"/>
  <c r="E27" i="1"/>
  <c r="E25" i="1"/>
  <c r="E15" i="1"/>
  <c r="C29" i="1"/>
  <c r="C25" i="1"/>
  <c r="E19" i="1"/>
  <c r="E31" i="1"/>
  <c r="C27" i="1"/>
  <c r="C21" i="1"/>
  <c r="C31" i="1"/>
  <c r="C23" i="1"/>
  <c r="C19" i="1"/>
  <c r="Y39" i="1" l="1"/>
  <c r="Y36" i="1"/>
  <c r="Y37" i="1"/>
  <c r="Y38" i="1"/>
  <c r="Y40" i="1"/>
  <c r="G12" i="3" l="1"/>
  <c r="G11" i="3"/>
  <c r="G9" i="3"/>
  <c r="C12" i="3"/>
  <c r="C11" i="3"/>
  <c r="C10" i="3"/>
  <c r="C9" i="3"/>
  <c r="C8" i="3"/>
  <c r="G10" i="3" l="1"/>
  <c r="G8" i="3"/>
  <c r="A40" i="1" l="1"/>
  <c r="R40" i="1" s="1"/>
  <c r="F9" i="1" s="1"/>
  <c r="A39" i="1"/>
  <c r="R39" i="1" s="1"/>
  <c r="A38" i="1"/>
  <c r="R38" i="1" s="1"/>
  <c r="F7" i="1" s="1"/>
  <c r="A37" i="1"/>
  <c r="R36" i="1" s="1"/>
  <c r="F5" i="1" s="1"/>
  <c r="A36" i="1"/>
  <c r="R37" i="1" s="1"/>
  <c r="F6" i="1" l="1"/>
  <c r="F8" i="1"/>
</calcChain>
</file>

<file path=xl/sharedStrings.xml><?xml version="1.0" encoding="utf-8"?>
<sst xmlns="http://schemas.openxmlformats.org/spreadsheetml/2006/main" count="54" uniqueCount="38">
  <si>
    <t>Deltagande lag</t>
  </si>
  <si>
    <t>Resultat</t>
  </si>
  <si>
    <t>1.</t>
  </si>
  <si>
    <t>2.</t>
  </si>
  <si>
    <t xml:space="preserve">3. </t>
  </si>
  <si>
    <t>4.</t>
  </si>
  <si>
    <t>5.</t>
  </si>
  <si>
    <t>Omgång</t>
  </si>
  <si>
    <t>Plan</t>
  </si>
  <si>
    <t>Lag A</t>
  </si>
  <si>
    <t>Lag B</t>
  </si>
  <si>
    <t>Funk.</t>
  </si>
  <si>
    <t>Setskilln</t>
  </si>
  <si>
    <t>Set 1</t>
  </si>
  <si>
    <t>Set 2</t>
  </si>
  <si>
    <t>Set 3</t>
  </si>
  <si>
    <t>-</t>
  </si>
  <si>
    <t>Set +</t>
  </si>
  <si>
    <t>Set -</t>
  </si>
  <si>
    <t>Boll +</t>
  </si>
  <si>
    <t>Boll -</t>
  </si>
  <si>
    <t>3.</t>
  </si>
  <si>
    <t xml:space="preserve">5. </t>
  </si>
  <si>
    <t>Lag 1</t>
  </si>
  <si>
    <t>Lag 2</t>
  </si>
  <si>
    <t>Lag 3</t>
  </si>
  <si>
    <t>Lag 4</t>
  </si>
  <si>
    <t>Lag 5</t>
  </si>
  <si>
    <t>Group A</t>
  </si>
  <si>
    <t>Group B</t>
  </si>
  <si>
    <t>rank</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</si>
  <si>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</si>
  <si>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V</t>
  </si>
  <si>
    <t>Ranking i gruppen</t>
  </si>
  <si>
    <t>Setkvot</t>
  </si>
  <si>
    <t>Bollkvot</t>
  </si>
  <si>
    <t>5-lagsturnering</t>
  </si>
  <si>
    <t>5 omgångar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</si>
</sst>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0"/>
      <color rgb="FF0000FF"/>
      <name val="Arial"/>
      <family val="2"/>
      <charset val="1"/>
    </font>
    <font>
      <b/>
      <sz val="10"/>
      <name val="Arial"/>
      <family val="2"/>
    </font>
    <font>
      <b/>
      <sz val="12"/>
      <name val="Arial"/>
      <family val="2"/>
    </font>
    <font>
      <sz val="11"/>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3">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8" fillId="2" borderId="0" xfId="0" applyFont="1" applyFill="1"/>
    <xf numFmtId="0" fontId="8" fillId="2" borderId="0" xfId="0" applyFont="1" applyFill="1" applyAlignment="1">
      <alignment horizontal="left"/>
    </xf>
    <xf numFmtId="0" fontId="0" fillId="3" borderId="1" xfId="0" applyFill="1" applyBorder="1" applyAlignment="1" applyProtection="1">
      <alignment horizontal="center"/>
      <protection locked="0"/>
    </xf>
    <xf numFmtId="0" fontId="6" fillId="2" borderId="1" xfId="0" applyFont="1" applyFill="1" applyBorder="1"/>
    <xf numFmtId="0" fontId="6" fillId="2" borderId="4" xfId="0" applyFont="1" applyFill="1" applyBorder="1" applyAlignment="1">
      <alignment horizontal="right"/>
    </xf>
    <xf numFmtId="0" fontId="6" fillId="2" borderId="2" xfId="0" applyFont="1" applyFill="1" applyBorder="1"/>
    <xf numFmtId="0" fontId="6" fillId="2" borderId="0" xfId="0" applyFont="1" applyFill="1"/>
    <xf numFmtId="0" fontId="0" fillId="2" borderId="1" xfId="0" applyFill="1" applyBorder="1"/>
    <xf numFmtId="0" fontId="1" fillId="2" borderId="0" xfId="0" applyFont="1" applyFill="1" applyAlignment="1">
      <alignment horizontal="left"/>
    </xf>
    <xf numFmtId="0" fontId="2" fillId="2" borderId="0" xfId="0" applyFont="1" applyFill="1" applyAlignment="1">
      <alignment horizontal="left"/>
    </xf>
    <xf numFmtId="0" fontId="4" fillId="2" borderId="0" xfId="0" applyFont="1" applyFill="1"/>
    <xf numFmtId="0" fontId="4" fillId="2" borderId="0" xfId="0" applyFont="1" applyFill="1" applyAlignment="1">
      <alignment horizontal="left" indent="2"/>
    </xf>
    <xf numFmtId="0" fontId="9" fillId="2" borderId="0" xfId="0" applyFont="1" applyFill="1" applyAlignment="1">
      <alignment horizontal="left" indent="2"/>
    </xf>
    <xf numFmtId="0" fontId="9" fillId="2" borderId="0" xfId="0" applyFont="1" applyFill="1"/>
    <xf numFmtId="0" fontId="7"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0" fillId="2" borderId="0" xfId="0" quotePrefix="1" applyFill="1"/>
    <xf numFmtId="0" fontId="0" fillId="5" borderId="1" xfId="0" applyFill="1" applyBorder="1" applyAlignment="1" applyProtection="1">
      <alignment horizontal="center"/>
      <protection locked="0"/>
    </xf>
    <xf numFmtId="0" fontId="3" fillId="2" borderId="0" xfId="0" applyFont="1" applyFill="1"/>
    <xf numFmtId="0" fontId="5" fillId="2" borderId="0" xfId="0" applyFont="1" applyFill="1"/>
    <xf numFmtId="0" fontId="8"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6" fillId="2" borderId="5" xfId="0" applyFont="1" applyFill="1" applyBorder="1"/>
    <xf numFmtId="0" fontId="6" fillId="2" borderId="14" xfId="0" applyFont="1" applyFill="1" applyBorder="1" applyAlignment="1">
      <alignment horizontal="right" vertical="center"/>
    </xf>
    <xf numFmtId="0" fontId="6" fillId="2" borderId="15" xfId="0" applyFont="1" applyFill="1" applyBorder="1" applyAlignment="1">
      <alignment horizontal="right" vertical="center"/>
    </xf>
    <xf numFmtId="0" fontId="6" fillId="2" borderId="16" xfId="0" applyFont="1" applyFill="1" applyBorder="1" applyAlignment="1">
      <alignment horizontal="right" vertical="center"/>
    </xf>
    <xf numFmtId="0" fontId="0" fillId="2" borderId="12" xfId="0" applyFill="1" applyBorder="1"/>
    <xf numFmtId="0" fontId="0" fillId="2" borderId="13" xfId="0" applyFill="1" applyBorder="1"/>
    <xf numFmtId="0" fontId="0" fillId="2" borderId="4" xfId="0" applyFill="1" applyBorder="1"/>
    <xf numFmtId="0" fontId="0" fillId="2" borderId="10" xfId="0" applyFill="1" applyBorder="1"/>
    <xf numFmtId="0" fontId="6" fillId="5" borderId="0" xfId="0" applyFont="1" applyFill="1" applyProtection="1">
      <protection locked="0"/>
    </xf>
    <xf numFmtId="0" fontId="0" fillId="5" borderId="0" xfId="0" applyFill="1" applyProtection="1">
      <protection locked="0"/>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8" fillId="2" borderId="0" xfId="0" applyFont="1" applyFill="1" applyAlignment="1">
      <alignment horizontal="center"/>
    </xf>
    <xf numFmtId="0" fontId="10" fillId="4"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Y42"/>
  <sheetViews>
    <sheetView tabSelected="1" zoomScaleNormal="100" workbookViewId="0">
      <selection activeCell="J15" sqref="J15"/>
    </sheetView>
  </sheetViews>
  <sheetFormatPr defaultColWidth="8.90625" defaultRowHeight="12.5" x14ac:dyDescent="0.25"/>
  <cols>
    <col min="1" max="1" width="10.453125" style="6" customWidth="1"/>
    <col min="2" max="2" width="6.08984375" style="6" customWidth="1"/>
    <col min="3" max="7" width="8.54296875" style="6" customWidth="1"/>
    <col min="8" max="8" width="3.54296875" style="6" customWidth="1"/>
    <col min="9" max="9" width="1.08984375" style="6" customWidth="1"/>
    <col min="10" max="10" width="3.54296875" style="24" customWidth="1"/>
    <col min="11" max="11" width="2.17968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4" width="8.6328125" style="6" customWidth="1"/>
    <col min="25" max="25" width="8.6328125" style="6" hidden="1" customWidth="1"/>
    <col min="26" max="1027" width="8.6328125" style="6" customWidth="1"/>
    <col min="1028" max="16384" width="8.90625" style="6"/>
  </cols>
  <sheetData>
    <row r="1" spans="1:25" ht="25.4" customHeight="1" x14ac:dyDescent="0.5">
      <c r="A1" s="15" t="s">
        <v>36</v>
      </c>
      <c r="J1" s="6"/>
    </row>
    <row r="2" spans="1:25" ht="20.5" customHeight="1" x14ac:dyDescent="0.4">
      <c r="A2" s="16" t="s">
        <v>37</v>
      </c>
      <c r="J2" s="6"/>
    </row>
    <row r="3" spans="1:25" x14ac:dyDescent="0.25">
      <c r="D3" s="31"/>
      <c r="J3" s="6"/>
    </row>
    <row r="4" spans="1:25" ht="17" customHeight="1" x14ac:dyDescent="0.35">
      <c r="A4" s="17" t="s">
        <v>0</v>
      </c>
      <c r="D4" s="32"/>
      <c r="E4" s="18" t="s">
        <v>1</v>
      </c>
      <c r="J4" s="6"/>
    </row>
    <row r="5" spans="1:25" ht="17" customHeight="1" x14ac:dyDescent="0.35">
      <c r="A5" s="44" t="s">
        <v>23</v>
      </c>
      <c r="B5" s="45"/>
      <c r="C5" s="45"/>
      <c r="D5" s="32"/>
      <c r="E5" s="19" t="s">
        <v>2</v>
      </c>
      <c r="F5" s="20" t="str">
        <f>R36</f>
        <v/>
      </c>
      <c r="J5" s="6"/>
    </row>
    <row r="6" spans="1:25" ht="17" customHeight="1" x14ac:dyDescent="0.35">
      <c r="A6" s="44" t="s">
        <v>24</v>
      </c>
      <c r="B6" s="45"/>
      <c r="C6" s="45"/>
      <c r="D6" s="32"/>
      <c r="E6" s="19" t="s">
        <v>3</v>
      </c>
      <c r="F6" s="20" t="str">
        <f>R37</f>
        <v/>
      </c>
      <c r="J6" s="6"/>
    </row>
    <row r="7" spans="1:25" ht="17" customHeight="1" x14ac:dyDescent="0.35">
      <c r="A7" s="44" t="s">
        <v>25</v>
      </c>
      <c r="B7" s="45"/>
      <c r="C7" s="45"/>
      <c r="D7" s="32"/>
      <c r="E7" s="19" t="s">
        <v>4</v>
      </c>
      <c r="F7" s="20" t="str">
        <f>R38</f>
        <v/>
      </c>
      <c r="J7" s="6"/>
    </row>
    <row r="8" spans="1:25" ht="17" customHeight="1" x14ac:dyDescent="0.35">
      <c r="A8" s="44" t="s">
        <v>26</v>
      </c>
      <c r="B8" s="45"/>
      <c r="C8" s="45"/>
      <c r="D8" s="32"/>
      <c r="E8" s="19" t="s">
        <v>5</v>
      </c>
      <c r="F8" s="20" t="str">
        <f>R39</f>
        <v/>
      </c>
      <c r="J8" s="6"/>
    </row>
    <row r="9" spans="1:25" ht="17" customHeight="1" x14ac:dyDescent="0.35">
      <c r="A9" s="44" t="s">
        <v>27</v>
      </c>
      <c r="B9" s="45"/>
      <c r="C9" s="45"/>
      <c r="D9" s="32"/>
      <c r="E9" s="19" t="s">
        <v>6</v>
      </c>
      <c r="F9" s="20" t="str">
        <f>R40</f>
        <v/>
      </c>
      <c r="J9" s="6"/>
    </row>
    <row r="10" spans="1:25" ht="19.399999999999999" customHeight="1" x14ac:dyDescent="0.3">
      <c r="C10" s="21"/>
      <c r="J10" s="6"/>
    </row>
    <row r="11" spans="1:25" ht="17.899999999999999" customHeight="1" x14ac:dyDescent="0.4">
      <c r="B11" s="22"/>
      <c r="C11" s="13"/>
      <c r="D11" s="13"/>
      <c r="J11" s="6"/>
    </row>
    <row r="12" spans="1:25" x14ac:dyDescent="0.25">
      <c r="J12" s="6"/>
    </row>
    <row r="13" spans="1:25" s="13" customFormat="1" ht="13" x14ac:dyDescent="0.3">
      <c r="A13" s="23" t="s">
        <v>7</v>
      </c>
      <c r="B13" s="23" t="s">
        <v>8</v>
      </c>
      <c r="C13" s="17" t="s">
        <v>9</v>
      </c>
      <c r="E13" s="17" t="s">
        <v>10</v>
      </c>
      <c r="G13" s="17" t="s">
        <v>11</v>
      </c>
      <c r="H13" s="17"/>
      <c r="I13" s="24"/>
      <c r="J13" s="23"/>
      <c r="K13" s="23"/>
      <c r="L13" s="23"/>
      <c r="M13" s="24"/>
      <c r="N13" s="24"/>
      <c r="O13" s="24"/>
      <c r="P13" s="25" t="s">
        <v>1</v>
      </c>
      <c r="Q13" s="24"/>
      <c r="R13" s="24"/>
      <c r="S13" s="24"/>
      <c r="T13" s="24"/>
      <c r="U13" s="24"/>
      <c r="Y13" s="6"/>
    </row>
    <row r="14" spans="1:25" ht="13" x14ac:dyDescent="0.3">
      <c r="A14" s="26"/>
      <c r="B14" s="26"/>
      <c r="C14" s="26"/>
      <c r="D14" s="26"/>
      <c r="E14" s="26"/>
      <c r="F14" s="26"/>
      <c r="G14" s="26"/>
      <c r="H14" s="26"/>
      <c r="I14" s="27"/>
      <c r="J14" s="27" t="s">
        <v>12</v>
      </c>
      <c r="K14" s="27"/>
      <c r="L14" s="27"/>
      <c r="M14" s="27"/>
      <c r="N14" s="27" t="s">
        <v>13</v>
      </c>
      <c r="O14" s="27"/>
      <c r="P14" s="27"/>
      <c r="Q14" s="27" t="s">
        <v>14</v>
      </c>
      <c r="R14" s="27"/>
      <c r="S14" s="27"/>
      <c r="T14" s="27" t="s">
        <v>15</v>
      </c>
      <c r="U14" s="27"/>
    </row>
    <row r="15" spans="1:25" x14ac:dyDescent="0.25">
      <c r="A15" s="24">
        <v>1</v>
      </c>
      <c r="B15" s="24">
        <v>1</v>
      </c>
      <c r="C15" s="6" t="str">
        <f>$A$5</f>
        <v>Lag 1</v>
      </c>
      <c r="E15" s="6" t="str">
        <f>$A$8</f>
        <v>Lag 4</v>
      </c>
      <c r="G15" s="6" t="str">
        <f>$A$9</f>
        <v>Lag 5</v>
      </c>
      <c r="I15" s="24"/>
      <c r="J15" s="30"/>
      <c r="K15" s="24" t="s">
        <v>16</v>
      </c>
      <c r="L15" s="30"/>
      <c r="M15" s="24"/>
      <c r="N15" s="30"/>
      <c r="O15" s="30"/>
      <c r="P15" s="24"/>
      <c r="Q15" s="30"/>
      <c r="R15" s="30"/>
      <c r="S15" s="24"/>
      <c r="T15" s="30"/>
      <c r="U15" s="30"/>
    </row>
    <row r="16" spans="1:25" x14ac:dyDescent="0.25">
      <c r="A16" s="24"/>
      <c r="B16" s="24"/>
      <c r="I16" s="24"/>
      <c r="J16" s="6"/>
      <c r="K16" s="24"/>
      <c r="L16" s="24"/>
      <c r="M16" s="24"/>
      <c r="N16" s="24"/>
      <c r="O16" s="24"/>
      <c r="P16" s="24"/>
      <c r="Q16" s="24"/>
      <c r="R16" s="24"/>
      <c r="S16" s="24"/>
      <c r="T16" s="24"/>
      <c r="U16" s="24"/>
    </row>
    <row r="17" spans="1:25" x14ac:dyDescent="0.25">
      <c r="A17" s="24">
        <v>1</v>
      </c>
      <c r="B17" s="24">
        <v>2</v>
      </c>
      <c r="C17" s="6" t="str">
        <f>$A$6</f>
        <v>Lag 2</v>
      </c>
      <c r="E17" s="6" t="str">
        <f>$A$7</f>
        <v>Lag 3</v>
      </c>
      <c r="G17" s="6" t="str">
        <f>$A$9</f>
        <v>Lag 5</v>
      </c>
      <c r="I17" s="24"/>
      <c r="J17" s="30"/>
      <c r="K17" s="24" t="s">
        <v>16</v>
      </c>
      <c r="L17" s="30"/>
      <c r="M17" s="24"/>
      <c r="N17" s="30"/>
      <c r="O17" s="30"/>
      <c r="P17" s="24"/>
      <c r="Q17" s="30"/>
      <c r="R17" s="30"/>
      <c r="S17" s="24"/>
      <c r="T17" s="30"/>
      <c r="U17" s="30"/>
    </row>
    <row r="18" spans="1:25" x14ac:dyDescent="0.25">
      <c r="A18" s="24"/>
      <c r="B18" s="24"/>
      <c r="I18" s="24"/>
      <c r="J18" s="6"/>
      <c r="K18" s="24"/>
      <c r="L18" s="24"/>
      <c r="M18" s="24"/>
      <c r="N18" s="24"/>
      <c r="O18" s="24"/>
      <c r="P18" s="24"/>
      <c r="Q18" s="24"/>
      <c r="R18" s="24"/>
      <c r="S18" s="24"/>
      <c r="T18" s="24"/>
      <c r="U18" s="24"/>
    </row>
    <row r="19" spans="1:25" x14ac:dyDescent="0.25">
      <c r="A19" s="24">
        <v>2</v>
      </c>
      <c r="B19" s="24">
        <v>1</v>
      </c>
      <c r="C19" s="6" t="str">
        <f>$A$5</f>
        <v>Lag 1</v>
      </c>
      <c r="E19" s="6" t="str">
        <f>$A$7</f>
        <v>Lag 3</v>
      </c>
      <c r="G19" s="6" t="str">
        <f>$A$8</f>
        <v>Lag 4</v>
      </c>
      <c r="I19" s="24"/>
      <c r="J19" s="30"/>
      <c r="K19" s="24" t="s">
        <v>16</v>
      </c>
      <c r="L19" s="30"/>
      <c r="M19" s="24"/>
      <c r="N19" s="30"/>
      <c r="O19" s="30"/>
      <c r="P19" s="24"/>
      <c r="Q19" s="30"/>
      <c r="R19" s="30"/>
      <c r="S19" s="24"/>
      <c r="T19" s="30"/>
      <c r="U19" s="30"/>
    </row>
    <row r="20" spans="1:25" x14ac:dyDescent="0.25">
      <c r="A20" s="24"/>
      <c r="B20" s="24"/>
      <c r="I20" s="24"/>
      <c r="J20" s="6"/>
      <c r="K20" s="24"/>
      <c r="L20" s="24"/>
      <c r="M20" s="24"/>
      <c r="N20" s="24"/>
      <c r="O20" s="24"/>
      <c r="P20" s="24"/>
      <c r="Q20" s="24"/>
      <c r="R20" s="24"/>
      <c r="S20" s="24"/>
      <c r="T20" s="24"/>
      <c r="U20" s="24"/>
    </row>
    <row r="21" spans="1:25" x14ac:dyDescent="0.25">
      <c r="A21" s="24">
        <v>2</v>
      </c>
      <c r="B21" s="24">
        <v>2</v>
      </c>
      <c r="C21" s="6" t="str">
        <f>$A$6</f>
        <v>Lag 2</v>
      </c>
      <c r="E21" s="6" t="str">
        <f>$A$9</f>
        <v>Lag 5</v>
      </c>
      <c r="G21" s="6" t="str">
        <f>$A$8</f>
        <v>Lag 4</v>
      </c>
      <c r="I21" s="24"/>
      <c r="J21" s="30"/>
      <c r="K21" s="24" t="s">
        <v>16</v>
      </c>
      <c r="L21" s="30"/>
      <c r="M21" s="24"/>
      <c r="N21" s="30"/>
      <c r="O21" s="30"/>
      <c r="P21" s="24"/>
      <c r="Q21" s="30"/>
      <c r="R21" s="30"/>
      <c r="S21" s="24"/>
      <c r="T21" s="30"/>
      <c r="U21" s="30"/>
    </row>
    <row r="22" spans="1:25" x14ac:dyDescent="0.25">
      <c r="A22" s="24"/>
      <c r="B22" s="24"/>
      <c r="I22" s="24"/>
      <c r="J22" s="6"/>
      <c r="K22" s="24"/>
      <c r="L22" s="24"/>
      <c r="M22" s="24"/>
      <c r="N22" s="24"/>
      <c r="O22" s="24"/>
      <c r="P22" s="24"/>
      <c r="Q22" s="24"/>
      <c r="R22" s="24"/>
      <c r="S22" s="24"/>
      <c r="T22" s="24"/>
      <c r="U22" s="24"/>
    </row>
    <row r="23" spans="1:25" x14ac:dyDescent="0.25">
      <c r="A23" s="24">
        <v>3</v>
      </c>
      <c r="B23" s="24">
        <v>1</v>
      </c>
      <c r="C23" s="6" t="str">
        <f>$A$5</f>
        <v>Lag 1</v>
      </c>
      <c r="E23" s="6" t="str">
        <f>$A$9</f>
        <v>Lag 5</v>
      </c>
      <c r="G23" s="6" t="str">
        <f>$A$6</f>
        <v>Lag 2</v>
      </c>
      <c r="I23" s="24"/>
      <c r="J23" s="30"/>
      <c r="K23" s="24" t="s">
        <v>16</v>
      </c>
      <c r="L23" s="30"/>
      <c r="M23" s="24"/>
      <c r="N23" s="30"/>
      <c r="O23" s="30"/>
      <c r="P23" s="24"/>
      <c r="Q23" s="30"/>
      <c r="R23" s="30"/>
      <c r="S23" s="24"/>
      <c r="T23" s="30"/>
      <c r="U23" s="30"/>
    </row>
    <row r="24" spans="1:25" x14ac:dyDescent="0.25">
      <c r="A24" s="24"/>
      <c r="B24" s="24"/>
      <c r="I24" s="24"/>
      <c r="J24" s="6"/>
      <c r="K24" s="24"/>
      <c r="L24" s="24"/>
      <c r="M24" s="24"/>
      <c r="N24" s="24"/>
      <c r="O24" s="24"/>
      <c r="P24" s="24"/>
      <c r="Q24" s="24"/>
      <c r="R24" s="24"/>
      <c r="S24" s="24"/>
      <c r="T24" s="24"/>
      <c r="U24" s="24"/>
    </row>
    <row r="25" spans="1:25" x14ac:dyDescent="0.25">
      <c r="A25" s="24">
        <v>3</v>
      </c>
      <c r="B25" s="24">
        <v>2</v>
      </c>
      <c r="C25" s="6" t="str">
        <f>$A$7</f>
        <v>Lag 3</v>
      </c>
      <c r="E25" s="6" t="str">
        <f>$A$8</f>
        <v>Lag 4</v>
      </c>
      <c r="G25" s="6" t="str">
        <f>$A$6</f>
        <v>Lag 2</v>
      </c>
      <c r="I25" s="24"/>
      <c r="J25" s="30"/>
      <c r="K25" s="24" t="s">
        <v>16</v>
      </c>
      <c r="L25" s="30"/>
      <c r="M25" s="24"/>
      <c r="N25" s="30"/>
      <c r="O25" s="30"/>
      <c r="P25" s="24"/>
      <c r="Q25" s="30"/>
      <c r="R25" s="30"/>
      <c r="S25" s="24"/>
      <c r="T25" s="30"/>
      <c r="U25" s="30"/>
    </row>
    <row r="26" spans="1:25" x14ac:dyDescent="0.25">
      <c r="A26" s="24"/>
      <c r="B26" s="24"/>
      <c r="I26" s="24"/>
      <c r="J26" s="6"/>
      <c r="K26" s="24"/>
      <c r="L26" s="24"/>
      <c r="M26" s="24"/>
      <c r="N26" s="24"/>
      <c r="O26" s="24"/>
      <c r="P26" s="24"/>
      <c r="Q26" s="24"/>
      <c r="R26" s="24"/>
      <c r="S26" s="24"/>
      <c r="T26" s="24"/>
      <c r="U26" s="24"/>
    </row>
    <row r="27" spans="1:25" x14ac:dyDescent="0.25">
      <c r="A27" s="24">
        <v>4</v>
      </c>
      <c r="B27" s="24">
        <v>1</v>
      </c>
      <c r="C27" s="6" t="str">
        <f>$A$6</f>
        <v>Lag 2</v>
      </c>
      <c r="E27" s="6" t="str">
        <f>$A$8</f>
        <v>Lag 4</v>
      </c>
      <c r="G27" s="6" t="str">
        <f>$A$5</f>
        <v>Lag 1</v>
      </c>
      <c r="I27" s="24"/>
      <c r="J27" s="30"/>
      <c r="K27" s="24" t="s">
        <v>16</v>
      </c>
      <c r="L27" s="30"/>
      <c r="M27" s="24"/>
      <c r="N27" s="30"/>
      <c r="O27" s="30"/>
      <c r="P27" s="24"/>
      <c r="Q27" s="30"/>
      <c r="R27" s="30"/>
      <c r="S27" s="24"/>
      <c r="T27" s="30"/>
      <c r="U27" s="30"/>
    </row>
    <row r="28" spans="1:25" x14ac:dyDescent="0.25">
      <c r="A28" s="24"/>
      <c r="B28" s="24"/>
      <c r="I28" s="24"/>
      <c r="J28" s="6"/>
      <c r="K28" s="24"/>
      <c r="L28" s="24"/>
      <c r="M28" s="24"/>
      <c r="N28" s="24"/>
      <c r="O28" s="24"/>
      <c r="P28" s="24"/>
      <c r="Q28" s="24"/>
      <c r="R28" s="24"/>
      <c r="S28" s="24"/>
      <c r="T28" s="24"/>
      <c r="U28" s="24"/>
    </row>
    <row r="29" spans="1:25" x14ac:dyDescent="0.25">
      <c r="A29" s="24">
        <v>4</v>
      </c>
      <c r="B29" s="24">
        <v>2</v>
      </c>
      <c r="C29" s="6" t="str">
        <f>$A$7</f>
        <v>Lag 3</v>
      </c>
      <c r="E29" s="6" t="str">
        <f>$A$9</f>
        <v>Lag 5</v>
      </c>
      <c r="G29" s="6" t="str">
        <f>$A$5</f>
        <v>Lag 1</v>
      </c>
      <c r="I29" s="24"/>
      <c r="J29" s="30"/>
      <c r="K29" s="24" t="s">
        <v>16</v>
      </c>
      <c r="L29" s="30"/>
      <c r="M29" s="24"/>
      <c r="N29" s="30"/>
      <c r="O29" s="30"/>
      <c r="P29" s="24"/>
      <c r="Q29" s="30"/>
      <c r="R29" s="30"/>
      <c r="S29" s="24"/>
      <c r="T29" s="30"/>
      <c r="U29" s="30"/>
    </row>
    <row r="30" spans="1:25" x14ac:dyDescent="0.25">
      <c r="A30" s="24"/>
      <c r="B30" s="24"/>
      <c r="I30" s="24"/>
      <c r="J30" s="6"/>
      <c r="K30" s="24"/>
      <c r="L30" s="24"/>
      <c r="M30" s="24"/>
      <c r="N30" s="24"/>
      <c r="O30" s="24"/>
      <c r="P30" s="24"/>
      <c r="Q30" s="24"/>
      <c r="R30" s="24"/>
      <c r="S30" s="24"/>
      <c r="T30" s="24"/>
      <c r="U30" s="24"/>
    </row>
    <row r="31" spans="1:25" x14ac:dyDescent="0.25">
      <c r="A31" s="24">
        <v>5</v>
      </c>
      <c r="B31" s="24">
        <v>1</v>
      </c>
      <c r="C31" s="6" t="str">
        <f>$A$5</f>
        <v>Lag 1</v>
      </c>
      <c r="E31" s="6" t="str">
        <f>$A$6</f>
        <v>Lag 2</v>
      </c>
      <c r="G31" s="6" t="str">
        <f>$A$7</f>
        <v>Lag 3</v>
      </c>
      <c r="I31" s="24"/>
      <c r="J31" s="30"/>
      <c r="K31" s="24" t="s">
        <v>16</v>
      </c>
      <c r="L31" s="30"/>
      <c r="M31" s="24"/>
      <c r="N31" s="30"/>
      <c r="O31" s="30"/>
      <c r="P31" s="24"/>
      <c r="Q31" s="30"/>
      <c r="R31" s="30"/>
      <c r="S31" s="24"/>
      <c r="T31" s="30"/>
      <c r="U31" s="30"/>
    </row>
    <row r="32" spans="1:25" ht="13" x14ac:dyDescent="0.3">
      <c r="A32" s="24"/>
      <c r="B32" s="24"/>
      <c r="I32" s="24"/>
      <c r="J32" s="6"/>
      <c r="K32" s="24"/>
      <c r="L32" s="24"/>
      <c r="M32" s="24"/>
      <c r="N32" s="24"/>
      <c r="O32" s="24"/>
      <c r="P32" s="24"/>
      <c r="Q32" s="24"/>
      <c r="R32" s="24"/>
      <c r="S32" s="24"/>
      <c r="T32" s="24"/>
      <c r="U32" s="24"/>
      <c r="V32" s="29"/>
      <c r="Y32" s="13"/>
    </row>
    <row r="33" spans="1:25" x14ac:dyDescent="0.25">
      <c r="A33" s="24">
        <v>5</v>
      </c>
      <c r="B33" s="24">
        <v>2</v>
      </c>
      <c r="C33" s="6" t="str">
        <f>$A$8</f>
        <v>Lag 4</v>
      </c>
      <c r="E33" s="6" t="str">
        <f>$A$9</f>
        <v>Lag 5</v>
      </c>
      <c r="G33" s="6" t="str">
        <f>$A$7</f>
        <v>Lag 3</v>
      </c>
      <c r="I33" s="24"/>
      <c r="J33" s="30"/>
      <c r="K33" s="24" t="s">
        <v>16</v>
      </c>
      <c r="L33" s="30"/>
      <c r="M33" s="24"/>
      <c r="N33" s="30"/>
      <c r="O33" s="30"/>
      <c r="P33" s="24"/>
      <c r="Q33" s="30"/>
      <c r="R33" s="30"/>
      <c r="S33" s="24"/>
      <c r="T33" s="30"/>
      <c r="U33" s="30"/>
    </row>
    <row r="34" spans="1:25" ht="13" thickBot="1" x14ac:dyDescent="0.3">
      <c r="A34" s="24"/>
      <c r="B34" s="24"/>
      <c r="I34" s="24"/>
      <c r="J34" s="6"/>
      <c r="K34" s="24"/>
      <c r="L34" s="24"/>
      <c r="M34" s="24"/>
      <c r="N34" s="24"/>
      <c r="O34" s="24"/>
      <c r="P34" s="24"/>
      <c r="Q34" s="24"/>
      <c r="R34" s="24"/>
      <c r="S34" s="24"/>
      <c r="T34" s="24"/>
      <c r="U34" s="24"/>
      <c r="Y34" s="6" t="s">
        <v>33</v>
      </c>
    </row>
    <row r="35" spans="1:25" ht="13" x14ac:dyDescent="0.3">
      <c r="A35" s="33" t="s">
        <v>1</v>
      </c>
      <c r="B35" s="33"/>
      <c r="C35" s="28" t="s">
        <v>32</v>
      </c>
      <c r="D35" s="28" t="s">
        <v>17</v>
      </c>
      <c r="E35" s="28" t="s">
        <v>18</v>
      </c>
      <c r="F35" s="12" t="s">
        <v>34</v>
      </c>
      <c r="G35" s="28" t="s">
        <v>19</v>
      </c>
      <c r="H35" s="46" t="s">
        <v>20</v>
      </c>
      <c r="I35" s="47"/>
      <c r="J35" s="48"/>
      <c r="K35" s="49"/>
      <c r="L35" s="50" t="s">
        <v>35</v>
      </c>
      <c r="M35" s="50"/>
      <c r="N35" s="50"/>
      <c r="O35" s="24"/>
      <c r="P35" s="24"/>
      <c r="Q35" s="1" t="s">
        <v>1</v>
      </c>
      <c r="R35" s="2"/>
      <c r="S35" s="2"/>
      <c r="T35" s="2"/>
      <c r="U35" s="2"/>
      <c r="V35" s="3"/>
    </row>
    <row r="36" spans="1:25" ht="13" x14ac:dyDescent="0.3">
      <c r="A36" s="33" t="str">
        <f>A5</f>
        <v>Lag 1</v>
      </c>
      <c r="B36" s="33"/>
      <c r="C36" s="11" t="str">
        <f>IF(OR($J$15&lt;&gt;0,$L$15&lt;&gt;0),IF($J$15&gt;$L$15,2,0)+IF($J$19&gt;$L$19,2,0)+IF($J$23&gt;$L$23,2,0)+IF($J$31&gt;$L$31,2,0)+IF(AND($J$15=$L$15,$J$15&gt;0),1,0)+IF(AND($J$19=$L$19,$J$19&gt;0),1,0)+IF(AND($J$23=$L$23,$J$23&gt;0),1,0)+IF(AND($J$31=$L$31,$J$31&gt;0),1,0),"")</f>
        <v/>
      </c>
      <c r="D36" s="10" t="str">
        <f>IF(OR($J$15&lt;&gt;0,$L$15&lt;&gt;0),$J$15+$J$19+$J$23+$J$31,"")</f>
        <v/>
      </c>
      <c r="E36" s="10" t="str">
        <f>IF(OR($J$15&lt;&gt;0,$L$15&lt;&gt;0),$L$15+$L$19+$L$23+$L$31,"")</f>
        <v/>
      </c>
      <c r="F36" s="12" t="str">
        <f>IF(OR($J$15&lt;&gt;0,$L$15&lt;&gt;0),IF($E$36&lt;&gt;0,$D$36/$E$36,"MAX"),"")</f>
        <v/>
      </c>
      <c r="G36" s="10" t="str">
        <f>IF(OR($J$15&lt;&gt;0,$L$15&lt;&gt;0),$N$15+$Q$15+$T$15+$N$19+$Q$19+$T$19+$N$23+$Q$23+$T$23+$N$31+$Q$31+$T$31,"")</f>
        <v/>
      </c>
      <c r="H36" s="34" t="str">
        <f>IF(OR($J$15&lt;&gt;0,$L$15&lt;&gt;0),$O$15+$R$15+$U$15+$O$19+$R$19+$U$19+$O$23+$R$23+$U$23+$O$31+$R$31+$U$31,"")</f>
        <v/>
      </c>
      <c r="I36" s="35"/>
      <c r="J36" s="35"/>
      <c r="K36" s="36"/>
      <c r="L36" s="37" t="str">
        <f>IF(OR($J$15&lt;&gt;0,$L$15&lt;&gt;0),IF($H$36&lt;&gt;0,$G$36/$H$36,"MAX"),"")</f>
        <v/>
      </c>
      <c r="M36" s="38"/>
      <c r="N36" s="39"/>
      <c r="O36" s="24"/>
      <c r="P36" s="24"/>
      <c r="Q36" s="4" t="s">
        <v>2</v>
      </c>
      <c r="R36" s="42" t="str">
        <f>IF(AND($F$36="",$F$37="",$F$38="",$F$39="",$F$40=""),"",INDEX($A$36:$A$40,MATCH(1,$Y$36:$Y$40,0)))</f>
        <v/>
      </c>
      <c r="S36" s="42"/>
      <c r="T36" s="42"/>
      <c r="U36" s="42"/>
      <c r="V36" s="43"/>
      <c r="Y36" s="14">
        <f>IF('manual rank only'!D8&lt;&gt;0,'manual rank only'!D8,COUNTIF($C$36:$C$40,"&gt;"&amp;$C36)+COUNTIFS($C$36:$C$40,$C36,$F$36:$F$40,"&gt;"&amp;$F36)+COUNTIFS($C$36:$C$40,$C36,$F$36:$F$40,$F36,$L$36:$L$40,"&gt;"&amp;$L36)+1)</f>
        <v>1</v>
      </c>
    </row>
    <row r="37" spans="1:25" ht="13" x14ac:dyDescent="0.3">
      <c r="A37" s="33" t="str">
        <f>A6</f>
        <v>Lag 2</v>
      </c>
      <c r="B37" s="33"/>
      <c r="C37" s="11" t="str">
        <f>IF(OR($J$17&lt;&gt;0,$L$17&lt;&gt;0),IF($J$17&gt;$L$17,2,0)+IF($J$21&gt;$L$21,2,0)+IF($J$27&gt;$L$27,2,0)+IF($J$31&lt;$L$31,2,0)+IF(AND($J$17=$L$17,$J$17&gt;0),1,0)+IF(AND($J$21=$L$21,$J$21&gt;0),1,0)+IF(AND($J$27=$L$27,$J$27&gt;0),1,0)+IF(AND($J$31=$L$31,$J$31&gt;0),1,0),"")</f>
        <v/>
      </c>
      <c r="D37" s="10" t="str">
        <f>IF(OR($J$17&lt;&gt;0,$L$17&lt;&gt;0),$J$17+$J$21+$J$27+$L$31,"")</f>
        <v/>
      </c>
      <c r="E37" s="10" t="str">
        <f>IF(OR($J$17&lt;&gt;0,$L$17&lt;&gt;0),$L$17+$L$21+$L$27+$J$31,"")</f>
        <v/>
      </c>
      <c r="F37" s="12" t="str">
        <f>IF(OR($J$17&lt;&gt;0,$L$17&lt;&gt;0),IF($E$37&lt;&gt;0,$D$37/$E$37,"MAX"),"")</f>
        <v/>
      </c>
      <c r="G37" s="10" t="str">
        <f>IF(OR($J$17&lt;&gt;0,$L$17&lt;&gt;0),$N$17+$Q$17+$T$17+$N$21+$Q$21+$T$21+$N$27+$Q$27+$T$27+$O$31+$R$31+$U$31,"")</f>
        <v/>
      </c>
      <c r="H37" s="34" t="str">
        <f>IF(OR($J$17&lt;&gt;0,$L$17&lt;&gt;0),$O$17+$R$17+$U$17+$O$21+$R$21+$U$21+$O$27+$R$27+$U$27+$N$31+$Q$31+$T$31,"")</f>
        <v/>
      </c>
      <c r="I37" s="35"/>
      <c r="J37" s="35"/>
      <c r="K37" s="36"/>
      <c r="L37" s="37" t="str">
        <f>IF(OR($J$17&lt;&gt;0,$L$17&lt;&gt;0),IF($H$37&lt;&gt;0,$G$37/$H$37,"MAX"),"")</f>
        <v/>
      </c>
      <c r="M37" s="38"/>
      <c r="N37" s="39"/>
      <c r="O37" s="24"/>
      <c r="P37" s="24"/>
      <c r="Q37" s="4" t="s">
        <v>3</v>
      </c>
      <c r="R37" s="42" t="str">
        <f>IF(AND($F$36="",$F$37="",$F$38="",$F$39="",$F$40=""),"",INDEX($A$36:$A$40,MATCH(2,$Y$36:$Y$40,0)))</f>
        <v/>
      </c>
      <c r="S37" s="42"/>
      <c r="T37" s="42"/>
      <c r="U37" s="42"/>
      <c r="V37" s="43"/>
      <c r="Y37" s="14">
        <f>IF('manual rank only'!D9&lt;&gt;0,'manual rank only'!D9,COUNTIF($C$36:$C$40,"&gt;"&amp;$C37)+COUNTIFS($C$36:$C$40,$C37,$F$36:$F$40,"&gt;"&amp;$F37)+COUNTIFS($C$36:$C$40,$C37,$F$36:$F$40,$F37,$L$36:$L$40,"&gt;"&amp;$L37)+1)</f>
        <v>1</v>
      </c>
    </row>
    <row r="38" spans="1:25" ht="13" x14ac:dyDescent="0.3">
      <c r="A38" s="33" t="str">
        <f>A7</f>
        <v>Lag 3</v>
      </c>
      <c r="B38" s="33"/>
      <c r="C38" s="11" t="str">
        <f>IF(OR($J$17&lt;&gt;0,$L$17&lt;&gt;0),IF($J$17&lt;$L$17,2,0)+IF($J$19&lt;$L$19,2,0)+IF($J$25&gt;$L$25,2,0)+IF($J$29&gt;$L$29,2,0)+IF(AND($J$17=$L$17,$J$17&gt;0),1,0)+IF(AND($J$19=$L$19,$J$19&gt;0),1,0)+IF(AND($J$25=$L$25,$J$25&gt;0),1,0)+IF(AND($J$29=$L$29,$J$29&gt;0),1,0),"")</f>
        <v/>
      </c>
      <c r="D38" s="10" t="str">
        <f>IF(OR($J$17&lt;&gt;0,$L$17&lt;&gt;0),$L$17+$L$19+$J$25+$J$29,"")</f>
        <v/>
      </c>
      <c r="E38" s="10" t="str">
        <f>IF(OR($L$17&lt;&gt;0,$J$17&lt;&gt;0),$J$17+$J$19+$L$25+$L$29,"")</f>
        <v/>
      </c>
      <c r="F38" s="12" t="str">
        <f>IF(OR($J$17&lt;&gt;0,$L$17&lt;&gt;0),IF($E$38&lt;&gt;0,$D$38/$E$38,"MAX"),"")</f>
        <v/>
      </c>
      <c r="G38" s="10" t="str">
        <f>IF(OR($J$17&lt;&gt;0,$L$17&lt;&gt;0),$O$17+$R$17+$U$17+$O$19+$R$19+$U$19+$N$25+$Q$25+$T$25+$N$29+$Q$29+$T$29,"")</f>
        <v/>
      </c>
      <c r="H38" s="34" t="str">
        <f>IF(OR($J$17&lt;&gt;0,$L$17&lt;&gt;0),$N$17+$Q$17+$T$17+$N$19+$Q$19+$T$19+$O$25+$R$25+$U$25+$O$29+$R$29+$U$29,"")</f>
        <v/>
      </c>
      <c r="I38" s="35"/>
      <c r="J38" s="35"/>
      <c r="K38" s="36"/>
      <c r="L38" s="37" t="str">
        <f>IF(OR($J$17&lt;&gt;0,$L$17&lt;&gt;0),IF($H$38&lt;&gt;0,$G$38/$H$38,"MAX"),"")</f>
        <v/>
      </c>
      <c r="M38" s="38"/>
      <c r="N38" s="39"/>
      <c r="O38" s="24"/>
      <c r="P38" s="24"/>
      <c r="Q38" s="4" t="s">
        <v>21</v>
      </c>
      <c r="R38" s="42" t="str">
        <f>IF(AND($F$36="",$F$37="",$F$38="",$F$39="",$F$40=""),"",INDEX($A$36:$A$40,MATCH(3,$Y$36:$Y$40,0)))</f>
        <v/>
      </c>
      <c r="S38" s="42"/>
      <c r="T38" s="42"/>
      <c r="U38" s="42"/>
      <c r="V38" s="43"/>
      <c r="Y38" s="14">
        <f>IF('manual rank only'!D10&lt;&gt;0,'manual rank only'!D10,COUNTIF($C$36:$C$40,"&gt;"&amp;$C38)+COUNTIFS($C$36:$C$40,$C38,$F$36:$F$40,"&gt;"&amp;$F38)+COUNTIFS($C$36:$C$40,$C38,$F$36:$F$40,$F38,$L$36:$L$40,"&gt;"&amp;$L38)+1)</f>
        <v>1</v>
      </c>
    </row>
    <row r="39" spans="1:25" ht="13" x14ac:dyDescent="0.3">
      <c r="A39" s="33" t="str">
        <f>A8</f>
        <v>Lag 4</v>
      </c>
      <c r="B39" s="33"/>
      <c r="C39" s="11" t="str">
        <f>IF(OR($J$15&lt;&gt;0,$L$15&lt;&gt;0),IF($J$15&lt;$L$15,2,0)+IF($J$25&lt;$L$25,2,0)+IF($J$27&lt;$L$27,2,0)+IF($J$33&gt;$L$33,2,0)+IF(AND($J$15=$L$15,$J$15&gt;0),1,0)+IF(AND($J$25=$L$25,$J$25&gt;0),1,0)+IF(AND($J$27=$L$27,$J$27&gt;0),1,0)+IF(AND($J$33=$L$33,$J$33&gt;0),1,0),"")</f>
        <v/>
      </c>
      <c r="D39" s="10" t="str">
        <f>IF(OR($J$15&lt;&gt;0,$L$15&lt;&gt;0),$L$15+$L$25+$L$27+$J$33,"")</f>
        <v/>
      </c>
      <c r="E39" s="10" t="str">
        <f>IF(OR($L$15&lt;&gt;0,$J$15&lt;&gt;0),$J$15+$J$25+$J$27+$L$33,"")</f>
        <v/>
      </c>
      <c r="F39" s="12" t="str">
        <f>IF(OR($J$15&lt;&gt;0,$L$15&lt;&gt;0),IF($E$39&lt;&gt;0,$D$39/$E$39,"MAX"),"")</f>
        <v/>
      </c>
      <c r="G39" s="10" t="str">
        <f>IF(OR($J$15&lt;&gt;0,$L$15&lt;&gt;0),$O$15+$R$15+$U$15+$O$25+$R$25+$U$25+$O$27+$R$27+$U$27+$N$33+$Q$33+$T$33,"")</f>
        <v/>
      </c>
      <c r="H39" s="34" t="str">
        <f>IF(OR($J$15&lt;&gt;0,$L$15&lt;&gt;0),$N$15+$Q$15+$T$15+$N$25+$Q$25+$T$25+$N$27+$Q$27+$T$27+$O$33+$R$33+$U$33,"")</f>
        <v/>
      </c>
      <c r="I39" s="35"/>
      <c r="J39" s="35"/>
      <c r="K39" s="36"/>
      <c r="L39" s="37" t="str">
        <f>IF(OR($J$15&lt;&gt;0,$L$15&lt;&gt;0),IF($H$39&lt;&gt;0,$G$39/$H$39,"MAX"),"")</f>
        <v/>
      </c>
      <c r="M39" s="38"/>
      <c r="N39" s="39"/>
      <c r="O39" s="24"/>
      <c r="P39" s="24"/>
      <c r="Q39" s="4" t="s">
        <v>5</v>
      </c>
      <c r="R39" s="42" t="str">
        <f>IF(AND($F$36="",$F$37="",$F$38="",$F$39="",$F$40=""),"",INDEX($A$36:$A$40,MATCH(4,$Y$36:$Y$40,0)))</f>
        <v/>
      </c>
      <c r="S39" s="42"/>
      <c r="T39" s="42"/>
      <c r="U39" s="42"/>
      <c r="V39" s="43"/>
      <c r="Y39" s="14">
        <f>IF('manual rank only'!D11&lt;&gt;0,'manual rank only'!D11,COUNTIF($C$36:$C$40,"&gt;"&amp;$C39)+COUNTIFS($C$36:$C$40,$C39,$F$36:$F$40,"&gt;"&amp;$F39)+COUNTIFS($C$36:$C$40,$C39,$F$36:$F$40,$F39,$L$36:$L$40,"&gt;"&amp;$L39)+1)</f>
        <v>1</v>
      </c>
    </row>
    <row r="40" spans="1:25" ht="13.5" thickBot="1" x14ac:dyDescent="0.35">
      <c r="A40" s="33" t="str">
        <f>A9</f>
        <v>Lag 5</v>
      </c>
      <c r="B40" s="33"/>
      <c r="C40" s="11" t="str">
        <f>IF(OR($J$21&lt;&gt;0,$L$21&lt;&gt;0),IF($J$21&lt;$L$21,2,0)+IF($J$23&lt;$L$23,2,0)+IF($J$29&lt;$L$29,2,0)+IF($J$33&lt;$L$33,2,0)+IF(AND($J$21=$L$21,$J$21&gt;0),1,0)+IF(AND($J$23=$L$23,$J$23&gt;0),1,0)+IF(AND($J$29=$L$29,$J$29&gt;0),1,0)+IF(AND($J$33=$L$33,$J$33&gt;0),1,0),"")</f>
        <v/>
      </c>
      <c r="D40" s="10" t="str">
        <f>IF(OR($J$21&lt;&gt;0,$L$21&lt;&gt;0),$L$21+$L$23+$L$29+$L$33,"")</f>
        <v/>
      </c>
      <c r="E40" s="10" t="str">
        <f>IF(OR($L$21&lt;&gt;0,$J$21&lt;&gt;0),$J$21+$J$23+$J$29+$J$33,"")</f>
        <v/>
      </c>
      <c r="F40" s="12" t="str">
        <f>IF(OR($J$21&lt;&gt;0,$L$21&lt;&gt;0),IF($E$40&lt;&gt;0,$D$40/$E$40,"MAX"),"")</f>
        <v/>
      </c>
      <c r="G40" s="10" t="str">
        <f>IF(OR($J$21&lt;&gt;0,$L$21&lt;&gt;0),$O$21+$R$21+$U$21+$O$23+$R$23+$U$23+$O$29+$R$29+$U$29+$O$33+$R$33+$U$33,"")</f>
        <v/>
      </c>
      <c r="H40" s="34" t="str">
        <f>IF(OR($J$21&lt;&gt;0,$L$21&lt;&gt;0),$N$21+$Q$21+$T$21+$N$23+$Q$23+$T$23+$N$29+$Q$29+$T$29+$N$33+$Q$33+$T$33,"")</f>
        <v/>
      </c>
      <c r="I40" s="35"/>
      <c r="J40" s="35"/>
      <c r="K40" s="36"/>
      <c r="L40" s="37" t="str">
        <f>IF(OR($J$21&lt;&gt;0,$L$21&lt;&gt;0),IF($H$40&lt;&gt;0,$G$40/$H$40,"MAX"),"")</f>
        <v/>
      </c>
      <c r="M40" s="38"/>
      <c r="N40" s="39"/>
      <c r="O40" s="24"/>
      <c r="P40" s="24"/>
      <c r="Q40" s="5" t="s">
        <v>22</v>
      </c>
      <c r="R40" s="40" t="str">
        <f>IF(AND($F$36="",$F$37="",$F$38="",$F$39="",$F$40=""),"",INDEX($A$36:$A$40,MATCH(5,$Y$36:$Y$40,0)))</f>
        <v/>
      </c>
      <c r="S40" s="40"/>
      <c r="T40" s="40"/>
      <c r="U40" s="40"/>
      <c r="V40" s="41"/>
      <c r="Y40" s="14">
        <f>IF('manual rank only'!D12&lt;&gt;0,'manual rank only'!D12,COUNTIF($C$36:$C$40,"&gt;"&amp;$C40)+COUNTIFS($C$36:$C$40,$C40,$F$36:$F$40,"&gt;"&amp;$F40)+COUNTIFS($C$36:$C$40,$C40,$F$36:$F$40,$F40,$L$36:$L$40,"&gt;"&amp;$L40)+1)</f>
        <v>1</v>
      </c>
    </row>
    <row r="41" spans="1:25" x14ac:dyDescent="0.25">
      <c r="B41" s="24"/>
      <c r="J41" s="6"/>
      <c r="L41" s="29"/>
    </row>
    <row r="42" spans="1:25" x14ac:dyDescent="0.25">
      <c r="C42" s="29"/>
    </row>
  </sheetData>
  <sheetProtection sheet="1" selectLockedCells="1"/>
  <protectedRanges>
    <protectedRange sqref="R36:V40" name="Område4"/>
    <protectedRange sqref="T33:U33 N33:O33 N31:O31 Q33:R33 Q31:R31 J15 L15 J17 L17 J19 L19 J21 L21 J23 L23 J25 L25 J27 L27 J29 L29 J31 L31 J33 L33 T15:U15 T17:U17 N17:O17 N15:O15 Q17:R17 Q15:R15 T19:U19 T21:U21 N21:O21 N19:O19 Q21:R21 Q19:R19 T23:U23 T25:U25 N25:O25 N23:O23 Q25:R25 Q23:R23 T27:U27 T29:U29 N29:O29 N27:O27 Q29:R29 Q27:R27 T31:U31" name="Område2"/>
    <protectedRange sqref="A5:C9" name="Område1"/>
  </protectedRanges>
  <mergeCells count="28">
    <mergeCell ref="A5:C5"/>
    <mergeCell ref="A6:C6"/>
    <mergeCell ref="A7:C7"/>
    <mergeCell ref="A37:B37"/>
    <mergeCell ref="H37:K37"/>
    <mergeCell ref="L37:N37"/>
    <mergeCell ref="R37:V37"/>
    <mergeCell ref="A8:C8"/>
    <mergeCell ref="A9:C9"/>
    <mergeCell ref="A35:B35"/>
    <mergeCell ref="H35:K35"/>
    <mergeCell ref="L35:N35"/>
    <mergeCell ref="A36:B36"/>
    <mergeCell ref="H36:K36"/>
    <mergeCell ref="L36:N36"/>
    <mergeCell ref="R36:V36"/>
    <mergeCell ref="A40:B40"/>
    <mergeCell ref="H40:K40"/>
    <mergeCell ref="L40:N40"/>
    <mergeCell ref="R40:V40"/>
    <mergeCell ref="A38:B38"/>
    <mergeCell ref="H38:K38"/>
    <mergeCell ref="L38:N38"/>
    <mergeCell ref="R38:V38"/>
    <mergeCell ref="A39:B39"/>
    <mergeCell ref="H39:K39"/>
    <mergeCell ref="L39:N39"/>
    <mergeCell ref="R39:V39"/>
  </mergeCells>
  <pageMargins left="0.74791666666666701" right="0.74791666666666701" top="0.98402777777777795" bottom="0.98402777777777795" header="0.51180555555555496" footer="0.51180555555555496"/>
  <pageSetup paperSize="9" scale="4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27"/>
  <sheetViews>
    <sheetView workbookViewId="0">
      <selection activeCell="C8" sqref="C8"/>
    </sheetView>
  </sheetViews>
  <sheetFormatPr defaultColWidth="8.90625" defaultRowHeight="12.5" x14ac:dyDescent="0.25"/>
  <cols>
    <col min="1" max="2" width="8.90625" style="6"/>
    <col min="3" max="3" width="10.81640625" style="6" customWidth="1"/>
    <col min="4" max="4" width="4.90625" style="6" bestFit="1" customWidth="1"/>
    <col min="5" max="6" width="8.90625" style="6"/>
    <col min="7" max="7" width="10.81640625" style="6" customWidth="1"/>
    <col min="8" max="8" width="4.90625" style="6" bestFit="1" customWidth="1"/>
    <col min="9" max="16384" width="8.90625" style="6"/>
  </cols>
  <sheetData>
    <row r="5" spans="2:9" ht="13" x14ac:dyDescent="0.3">
      <c r="C5" s="51" t="s">
        <v>28</v>
      </c>
      <c r="D5" s="51"/>
      <c r="E5" s="7"/>
      <c r="G5" s="51" t="s">
        <v>29</v>
      </c>
      <c r="H5" s="51"/>
    </row>
    <row r="7" spans="2:9" ht="13" x14ac:dyDescent="0.3">
      <c r="C7" s="8"/>
      <c r="D7" s="8" t="s">
        <v>30</v>
      </c>
      <c r="G7" s="7"/>
      <c r="H7" s="7" t="s">
        <v>30</v>
      </c>
    </row>
    <row r="8" spans="2:9" x14ac:dyDescent="0.25">
      <c r="C8" s="6" t="e">
        <f>'5 lag (2 planer)'!#REF!</f>
        <v>#REF!</v>
      </c>
      <c r="D8" s="9"/>
      <c r="G8" s="6" t="e">
        <f>'5 lag (2 planer)'!#REF!</f>
        <v>#REF!</v>
      </c>
      <c r="H8" s="9"/>
    </row>
    <row r="9" spans="2:9" x14ac:dyDescent="0.25">
      <c r="C9" s="6" t="e">
        <f>'5 lag (2 planer)'!#REF!</f>
        <v>#REF!</v>
      </c>
      <c r="D9" s="9"/>
      <c r="G9" s="6" t="e">
        <f>'5 lag (2 planer)'!#REF!</f>
        <v>#REF!</v>
      </c>
      <c r="H9" s="9"/>
    </row>
    <row r="10" spans="2:9" x14ac:dyDescent="0.25">
      <c r="C10" s="6" t="e">
        <f>'5 lag (2 planer)'!#REF!</f>
        <v>#REF!</v>
      </c>
      <c r="D10" s="9"/>
      <c r="G10" s="6" t="e">
        <f>'5 lag (2 planer)'!#REF!</f>
        <v>#REF!</v>
      </c>
      <c r="H10" s="9"/>
    </row>
    <row r="11" spans="2:9" x14ac:dyDescent="0.25">
      <c r="C11" s="6" t="e">
        <f>'5 lag (2 planer)'!#REF!</f>
        <v>#REF!</v>
      </c>
      <c r="D11" s="9"/>
      <c r="G11" s="6" t="e">
        <f>'5 lag (2 planer)'!#REF!</f>
        <v>#REF!</v>
      </c>
      <c r="H11" s="9"/>
    </row>
    <row r="12" spans="2:9" x14ac:dyDescent="0.25">
      <c r="C12" s="6" t="e">
        <f>'5 lag (2 planer)'!#REF!</f>
        <v>#REF!</v>
      </c>
      <c r="D12" s="9"/>
      <c r="G12" s="6" t="e">
        <f>'5 lag (2 planer)'!#REF!</f>
        <v>#REF!</v>
      </c>
      <c r="H12" s="9"/>
    </row>
    <row r="15" spans="2:9" ht="13" x14ac:dyDescent="0.3">
      <c r="D15" s="7"/>
    </row>
    <row r="16" spans="2:9" ht="13.25" customHeight="1" x14ac:dyDescent="0.25">
      <c r="B16" s="52" t="s">
        <v>31</v>
      </c>
      <c r="C16" s="52"/>
      <c r="D16" s="52"/>
      <c r="E16" s="52"/>
      <c r="F16" s="52"/>
      <c r="G16" s="52"/>
      <c r="H16" s="52"/>
      <c r="I16" s="52"/>
    </row>
    <row r="17" spans="2:9" ht="13.25" customHeight="1" x14ac:dyDescent="0.25">
      <c r="B17" s="52"/>
      <c r="C17" s="52"/>
      <c r="D17" s="52"/>
      <c r="E17" s="52"/>
      <c r="F17" s="52"/>
      <c r="G17" s="52"/>
      <c r="H17" s="52"/>
      <c r="I17" s="52"/>
    </row>
    <row r="18" spans="2:9" ht="13.25" customHeight="1" x14ac:dyDescent="0.25">
      <c r="B18" s="52"/>
      <c r="C18" s="52"/>
      <c r="D18" s="52"/>
      <c r="E18" s="52"/>
      <c r="F18" s="52"/>
      <c r="G18" s="52"/>
      <c r="H18" s="52"/>
      <c r="I18" s="52"/>
    </row>
    <row r="19" spans="2:9" ht="13.25" customHeight="1" x14ac:dyDescent="0.25">
      <c r="B19" s="52"/>
      <c r="C19" s="52"/>
      <c r="D19" s="52"/>
      <c r="E19" s="52"/>
      <c r="F19" s="52"/>
      <c r="G19" s="52"/>
      <c r="H19" s="52"/>
      <c r="I19" s="52"/>
    </row>
    <row r="20" spans="2:9" ht="13.25" customHeight="1" x14ac:dyDescent="0.25">
      <c r="B20" s="52"/>
      <c r="C20" s="52"/>
      <c r="D20" s="52"/>
      <c r="E20" s="52"/>
      <c r="F20" s="52"/>
      <c r="G20" s="52"/>
      <c r="H20" s="52"/>
      <c r="I20" s="52"/>
    </row>
    <row r="21" spans="2:9" ht="13.25" customHeight="1" x14ac:dyDescent="0.25">
      <c r="B21" s="52"/>
      <c r="C21" s="52"/>
      <c r="D21" s="52"/>
      <c r="E21" s="52"/>
      <c r="F21" s="52"/>
      <c r="G21" s="52"/>
      <c r="H21" s="52"/>
      <c r="I21" s="52"/>
    </row>
    <row r="22" spans="2:9" ht="13.25" customHeight="1" x14ac:dyDescent="0.25">
      <c r="B22" s="52"/>
      <c r="C22" s="52"/>
      <c r="D22" s="52"/>
      <c r="E22" s="52"/>
      <c r="F22" s="52"/>
      <c r="G22" s="52"/>
      <c r="H22" s="52"/>
      <c r="I22" s="52"/>
    </row>
    <row r="23" spans="2:9" ht="13.25" customHeight="1" x14ac:dyDescent="0.25">
      <c r="B23" s="52"/>
      <c r="C23" s="52"/>
      <c r="D23" s="52"/>
      <c r="E23" s="52"/>
      <c r="F23" s="52"/>
      <c r="G23" s="52"/>
      <c r="H23" s="52"/>
      <c r="I23" s="52"/>
    </row>
    <row r="24" spans="2:9" ht="13.25" customHeight="1" x14ac:dyDescent="0.25">
      <c r="B24" s="52"/>
      <c r="C24" s="52"/>
      <c r="D24" s="52"/>
      <c r="E24" s="52"/>
      <c r="F24" s="52"/>
      <c r="G24" s="52"/>
      <c r="H24" s="52"/>
      <c r="I24" s="52"/>
    </row>
    <row r="25" spans="2:9" ht="13.25" customHeight="1" x14ac:dyDescent="0.25">
      <c r="B25" s="52"/>
      <c r="C25" s="52"/>
      <c r="D25" s="52"/>
      <c r="E25" s="52"/>
      <c r="F25" s="52"/>
      <c r="G25" s="52"/>
      <c r="H25" s="52"/>
      <c r="I25" s="52"/>
    </row>
    <row r="26" spans="2:9" ht="13.25" customHeight="1" x14ac:dyDescent="0.25">
      <c r="B26" s="52"/>
      <c r="C26" s="52"/>
      <c r="D26" s="52"/>
      <c r="E26" s="52"/>
      <c r="F26" s="52"/>
      <c r="G26" s="52"/>
      <c r="H26" s="52"/>
      <c r="I26" s="52"/>
    </row>
    <row r="27" spans="2:9" ht="13.25" customHeight="1" x14ac:dyDescent="0.25">
      <c r="B27" s="52"/>
      <c r="C27" s="52"/>
      <c r="D27" s="52"/>
      <c r="E27" s="52"/>
      <c r="F27" s="52"/>
      <c r="G27" s="52"/>
      <c r="H27" s="52"/>
      <c r="I27" s="52"/>
    </row>
  </sheetData>
  <sheetProtection selectLockedCells="1"/>
  <mergeCells count="3">
    <mergeCell ref="C5:D5"/>
    <mergeCell ref="G5:H5"/>
    <mergeCell ref="B16:I2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5 lag (2 planer)</vt:lpstr>
      <vt:lpstr>manual rank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2019-11-11T19:08:01Z</cp:lastPrinted>
  <dcterms:created xsi:type="dcterms:W3CDTF">2019-10-09T18:50:04Z</dcterms:created>
  <dcterms:modified xsi:type="dcterms:W3CDTF">2023-11-12T21:24:15Z</dcterms:modified>
</cp:coreProperties>
</file>